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Desktop\"/>
    </mc:Choice>
  </mc:AlternateContent>
  <xr:revisionPtr revIDLastSave="0" documentId="13_ncr:1_{7F4BE26C-1495-4A20-82D0-A86F7B04B26F}" xr6:coauthVersionLast="47" xr6:coauthVersionMax="47" xr10:uidLastSave="{00000000-0000-0000-0000-000000000000}"/>
  <bookViews>
    <workbookView xWindow="926" yWindow="146" windowWidth="17374" windowHeight="18463" xr2:uid="{00000000-000D-0000-FFFF-FFFF00000000}"/>
  </bookViews>
  <sheets>
    <sheet name="Расчет сметы ПО НИОКТР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  <c r="F10" i="2" s="1"/>
  <c r="F12" i="2" s="1"/>
  <c r="E9" i="2"/>
  <c r="E11" i="2" s="1"/>
  <c r="D9" i="2"/>
  <c r="D11" i="2" s="1"/>
  <c r="F11" i="2" l="1"/>
  <c r="F14" i="2" s="1"/>
  <c r="E10" i="2"/>
  <c r="E12" i="2" s="1"/>
  <c r="D10" i="2"/>
  <c r="D12" i="2" s="1"/>
  <c r="C14" i="2" l="1"/>
  <c r="E14" i="2"/>
  <c r="D14" i="2"/>
  <c r="B20" i="2" l="1"/>
</calcChain>
</file>

<file path=xl/sharedStrings.xml><?xml version="1.0" encoding="utf-8"?>
<sst xmlns="http://schemas.openxmlformats.org/spreadsheetml/2006/main" count="22" uniqueCount="18">
  <si>
    <t>Резерв средств на выплату отпускных (18,75% от п.1)</t>
  </si>
  <si>
    <t>Начисления на выплаты по оплате труда (30,2% от п.1)</t>
  </si>
  <si>
    <t>Заработная плата научного коллектива (в год)</t>
  </si>
  <si>
    <t>ИТОГО</t>
  </si>
  <si>
    <t>Статья расходов</t>
  </si>
  <si>
    <t>Код КОСГУ</t>
  </si>
  <si>
    <t>Сумма (руб.)</t>
  </si>
  <si>
    <t>Этап № 1</t>
  </si>
  <si>
    <t>Этап № 2</t>
  </si>
  <si>
    <t>Этап № 3</t>
  </si>
  <si>
    <t>Этап № 4</t>
  </si>
  <si>
    <t>Резерв средств на страховые взносы от выплаты отпускных                     (30,2% от п.2)</t>
  </si>
  <si>
    <t>Увеличение стоимости материальных запасов                    (в т.ч. приобретение комплектующих изделий, расходных материалов и сырья)</t>
  </si>
  <si>
    <t>Распределено:</t>
  </si>
  <si>
    <r>
      <rPr>
        <b/>
        <sz val="14"/>
        <color theme="1"/>
        <rFont val="Times New Roman"/>
        <family val="1"/>
      </rPr>
      <t>Введите фонд оплаты труда</t>
    </r>
    <r>
      <rPr>
        <sz val="14"/>
        <color theme="1"/>
        <rFont val="Times New Roman"/>
        <family val="1"/>
      </rPr>
      <t xml:space="preserve"> по ПО НИОКТР </t>
    </r>
    <r>
      <rPr>
        <b/>
        <sz val="14"/>
        <color theme="1"/>
        <rFont val="Times New Roman"/>
        <family val="1"/>
        <charset val="204"/>
      </rPr>
      <t>за этап</t>
    </r>
    <r>
      <rPr>
        <sz val="14"/>
        <color theme="1"/>
        <rFont val="Times New Roman"/>
        <family val="1"/>
      </rPr>
      <t xml:space="preserve"> в руб. (без суммы на закупки): </t>
    </r>
  </si>
  <si>
    <t>*не более 2 200 000 за 2 этап</t>
  </si>
  <si>
    <t>*не более 1 250 000 за 3 этап</t>
  </si>
  <si>
    <t>*не более 1 250 000 за 4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</si>
</sst>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₽&quot;"/>
    <numFmt numFmtId="165" formatCode="#,##0\ &quot;₽&quot;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7AECF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65" fontId="0" fillId="0" borderId="0" xfId="0" applyNumberFormat="1"/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3" fontId="1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/>
    <xf numFmtId="3" fontId="1" fillId="2" borderId="6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/>
    <xf numFmtId="3" fontId="1" fillId="4" borderId="6" xfId="0" applyNumberFormat="1" applyFont="1" applyFill="1" applyBorder="1" applyAlignment="1">
      <alignment horizontal="center" vertical="center"/>
    </xf>
    <xf numFmtId="3" fontId="1" fillId="4" borderId="7" xfId="0" applyNumberFormat="1" applyFont="1" applyFill="1" applyBorder="1" applyAlignment="1">
      <alignment horizontal="center" vertical="center"/>
    </xf>
    <xf numFmtId="164" fontId="7" fillId="0" borderId="0" xfId="0" applyNumberFormat="1" applyFont="1"/>
    <xf numFmtId="164" fontId="8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7AECF2"/>
      <color rgb="FFF3D0A5"/>
      <color rgb="FFF1E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="70" zoomScaleNormal="70" workbookViewId="0">
      <selection activeCell="H10" sqref="H10"/>
    </sheetView>
  </sheetViews>
  <sheetFormatPr defaultColWidth="8.84375" defaultRowHeight="14.6" x14ac:dyDescent="0.4"/>
  <cols>
    <col min="1" max="1" width="35.53515625" customWidth="1"/>
    <col min="2" max="2" width="18.4609375" customWidth="1"/>
    <col min="3" max="6" width="28.921875" customWidth="1"/>
    <col min="7" max="7" width="3.3046875" customWidth="1"/>
    <col min="8" max="8" width="34.4609375" customWidth="1"/>
    <col min="9" max="9" width="14.69140625" style="1" customWidth="1"/>
    <col min="10" max="10" width="10.84375" customWidth="1"/>
    <col min="11" max="11" width="12.84375" customWidth="1"/>
    <col min="12" max="12" width="3.3046875" customWidth="1"/>
    <col min="13" max="13" width="9.84375" customWidth="1"/>
  </cols>
  <sheetData>
    <row r="1" spans="1:9" ht="18.45" thickBot="1" x14ac:dyDescent="0.5">
      <c r="A1" s="2"/>
      <c r="B1" s="2"/>
      <c r="C1" s="11" t="s">
        <v>7</v>
      </c>
      <c r="D1" s="11" t="s">
        <v>8</v>
      </c>
      <c r="E1" s="11" t="s">
        <v>9</v>
      </c>
      <c r="F1" s="11" t="s">
        <v>10</v>
      </c>
    </row>
    <row r="2" spans="1:9" ht="28.85" customHeight="1" x14ac:dyDescent="0.4">
      <c r="A2" s="5" t="s">
        <v>14</v>
      </c>
      <c r="B2" s="6"/>
      <c r="C2" s="23">
        <v>300000</v>
      </c>
      <c r="D2" s="20">
        <v>2000000</v>
      </c>
      <c r="E2" s="20">
        <v>1000000</v>
      </c>
      <c r="F2" s="20">
        <v>800000</v>
      </c>
      <c r="I2"/>
    </row>
    <row r="3" spans="1:9" ht="28.85" customHeight="1" thickBot="1" x14ac:dyDescent="0.45">
      <c r="A3" s="7"/>
      <c r="B3" s="8"/>
      <c r="C3" s="24"/>
      <c r="D3" s="21"/>
      <c r="E3" s="21"/>
      <c r="F3" s="21"/>
      <c r="I3"/>
    </row>
    <row r="4" spans="1:9" ht="18" x14ac:dyDescent="0.45">
      <c r="A4" s="2"/>
      <c r="B4" s="2"/>
      <c r="C4" s="2"/>
      <c r="D4" s="25"/>
      <c r="E4" s="25"/>
      <c r="F4" s="25"/>
      <c r="I4"/>
    </row>
    <row r="5" spans="1:9" ht="18" x14ac:dyDescent="0.45">
      <c r="A5" s="2"/>
      <c r="B5" s="2"/>
      <c r="C5" s="2"/>
      <c r="D5" s="2"/>
      <c r="E5" s="2"/>
      <c r="I5"/>
    </row>
    <row r="6" spans="1:9" ht="18" x14ac:dyDescent="0.45">
      <c r="A6" s="2"/>
      <c r="B6" s="3"/>
      <c r="C6" s="2"/>
      <c r="D6" s="2"/>
      <c r="E6" s="2"/>
      <c r="I6"/>
    </row>
    <row r="7" spans="1:9" ht="18" customHeight="1" x14ac:dyDescent="0.4">
      <c r="A7" s="9" t="s">
        <v>4</v>
      </c>
      <c r="B7" s="9" t="s">
        <v>5</v>
      </c>
      <c r="C7" s="10" t="s">
        <v>6</v>
      </c>
      <c r="D7" s="10"/>
      <c r="E7" s="10"/>
      <c r="F7" s="10"/>
      <c r="I7"/>
    </row>
    <row r="8" spans="1:9" ht="18" customHeight="1" x14ac:dyDescent="0.4">
      <c r="A8" s="9"/>
      <c r="B8" s="9"/>
      <c r="C8" s="14" t="s">
        <v>7</v>
      </c>
      <c r="D8" s="14" t="s">
        <v>8</v>
      </c>
      <c r="E8" s="14" t="s">
        <v>9</v>
      </c>
      <c r="F8" s="14" t="s">
        <v>10</v>
      </c>
      <c r="I8"/>
    </row>
    <row r="9" spans="1:9" ht="45.55" customHeight="1" x14ac:dyDescent="0.4">
      <c r="A9" s="11" t="s">
        <v>2</v>
      </c>
      <c r="B9" s="4">
        <v>211</v>
      </c>
      <c r="C9" s="16">
        <v>194034</v>
      </c>
      <c r="D9" s="16">
        <f>D2/1.302/1.1875</f>
        <v>1293556.4718247231</v>
      </c>
      <c r="E9" s="16">
        <f>E2/1.302/1.1875</f>
        <v>646778.23591236153</v>
      </c>
      <c r="F9" s="16">
        <f>F2/1.302/1.1875</f>
        <v>517422.58872988919</v>
      </c>
      <c r="I9"/>
    </row>
    <row r="10" spans="1:9" ht="45.55" customHeight="1" x14ac:dyDescent="0.4">
      <c r="A10" s="11" t="s">
        <v>0</v>
      </c>
      <c r="B10" s="4">
        <v>211</v>
      </c>
      <c r="C10" s="16">
        <v>36381</v>
      </c>
      <c r="D10" s="16">
        <f>D9*0.1875</f>
        <v>242541.83846713556</v>
      </c>
      <c r="E10" s="16">
        <f>E9*0.1875</f>
        <v>121270.91923356778</v>
      </c>
      <c r="F10" s="16">
        <f>F9*0.1875</f>
        <v>97016.735386854227</v>
      </c>
      <c r="I10"/>
    </row>
    <row r="11" spans="1:9" ht="45.55" customHeight="1" x14ac:dyDescent="0.4">
      <c r="A11" s="11" t="s">
        <v>1</v>
      </c>
      <c r="B11" s="4">
        <v>213</v>
      </c>
      <c r="C11" s="16">
        <v>58598</v>
      </c>
      <c r="D11" s="16">
        <f>D9*0.302</f>
        <v>390654.05449106637</v>
      </c>
      <c r="E11" s="16">
        <f>E9*0.302</f>
        <v>195327.02724553319</v>
      </c>
      <c r="F11" s="16">
        <f>F9*0.302</f>
        <v>156261.62179642654</v>
      </c>
      <c r="I11"/>
    </row>
    <row r="12" spans="1:9" ht="61.3" customHeight="1" x14ac:dyDescent="0.4">
      <c r="A12" s="11" t="s">
        <v>11</v>
      </c>
      <c r="B12" s="4">
        <v>213</v>
      </c>
      <c r="C12" s="17">
        <v>10987</v>
      </c>
      <c r="D12" s="17">
        <f>D10*0.302</f>
        <v>73247.635217074931</v>
      </c>
      <c r="E12" s="17">
        <f>E10*0.302</f>
        <v>36623.817608537465</v>
      </c>
      <c r="F12" s="17">
        <f>F10*0.302</f>
        <v>29299.054086829976</v>
      </c>
      <c r="I12"/>
    </row>
    <row r="13" spans="1:9" ht="99" customHeight="1" x14ac:dyDescent="0.4">
      <c r="A13" s="11" t="s">
        <v>12</v>
      </c>
      <c r="B13" s="4">
        <v>346</v>
      </c>
      <c r="C13" s="17">
        <v>0</v>
      </c>
      <c r="D13" s="18">
        <v>200000</v>
      </c>
      <c r="E13" s="18">
        <v>250000</v>
      </c>
      <c r="F13" s="18">
        <v>450000</v>
      </c>
      <c r="I13"/>
    </row>
    <row r="14" spans="1:9" ht="21" customHeight="1" x14ac:dyDescent="0.4">
      <c r="A14" s="12" t="s">
        <v>3</v>
      </c>
      <c r="B14" s="12"/>
      <c r="C14" s="19">
        <f>SUM(C9:C13)</f>
        <v>300000</v>
      </c>
      <c r="D14" s="19">
        <f t="shared" ref="D14:F14" si="0">SUM(D9:D13)</f>
        <v>2200000</v>
      </c>
      <c r="E14" s="19">
        <f t="shared" si="0"/>
        <v>1250000</v>
      </c>
      <c r="F14" s="19">
        <f t="shared" si="0"/>
        <v>1250000</v>
      </c>
      <c r="H14" s="13"/>
    </row>
    <row r="15" spans="1:9" x14ac:dyDescent="0.4">
      <c r="D15" s="26" t="s">
        <v>15</v>
      </c>
      <c r="E15" s="26" t="s">
        <v>16</v>
      </c>
      <c r="F15" s="26" t="s">
        <v>17</v>
      </c>
    </row>
    <row r="20" spans="1:2" ht="15.45" x14ac:dyDescent="0.4">
      <c r="A20" s="15" t="s">
        <v>13</v>
      </c>
      <c r="B20" s="22">
        <f>C14+D14+E14+F14</f>
        <v>5000000</v>
      </c>
    </row>
  </sheetData>
  <mergeCells count="9">
    <mergeCell ref="A7:A8"/>
    <mergeCell ref="B7:B8"/>
    <mergeCell ref="C7:F7"/>
    <mergeCell ref="D2:D3"/>
    <mergeCell ref="E2:E3"/>
    <mergeCell ref="F2:F3"/>
    <mergeCell ref="A14:B14"/>
    <mergeCell ref="A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сметы ПО НИОКТР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Евгений</cp:lastModifiedBy>
  <dcterms:created xsi:type="dcterms:W3CDTF">2019-07-31T11:10:28Z</dcterms:created>
  <dcterms:modified xsi:type="dcterms:W3CDTF">2023-02-14T08:38:49Z</dcterms:modified>
</cp:coreProperties>
</file>